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Leaders" sheetId="1" r:id="rId1"/>
    <sheet name="Raw Pinball Scores" sheetId="2" r:id="rId2"/>
    <sheet name="Raw Video Console" sheetId="3" r:id="rId3"/>
    <sheet name="Raw Kids Scores" sheetId="4" r:id="rId4"/>
  </sheets>
  <definedNames/>
  <calcPr fullCalcOnLoad="1"/>
</workbook>
</file>

<file path=xl/sharedStrings.xml><?xml version="1.0" encoding="utf-8"?>
<sst xmlns="http://schemas.openxmlformats.org/spreadsheetml/2006/main" count="196" uniqueCount="101">
  <si>
    <t>Score</t>
  </si>
  <si>
    <t>Name</t>
  </si>
  <si>
    <t>Modern Pinball Tournament Leaders</t>
  </si>
  <si>
    <t>Solid State Pinball Tournament Leaders</t>
  </si>
  <si>
    <t>EM Pinball Tournament Leaders</t>
  </si>
  <si>
    <t>Partners Pinball Tournament Leaders</t>
  </si>
  <si>
    <t>Names</t>
  </si>
  <si>
    <t>Console Game Tournament Leaders</t>
  </si>
  <si>
    <t>Kids Video Tournament Leaders</t>
  </si>
  <si>
    <t>Parent / Kids Video Tournament Leaders</t>
  </si>
  <si>
    <t>Kids Pinball Tournament Leaders</t>
  </si>
  <si>
    <t>Parent / Kids Pinball Tournament Leaders</t>
  </si>
  <si>
    <t>Cash Pinball Tournament</t>
  </si>
  <si>
    <t>Modern Pinball Tournament</t>
  </si>
  <si>
    <t>EM Pinball Tournament</t>
  </si>
  <si>
    <t>Partners Pinball Tournament</t>
  </si>
  <si>
    <t>Solid State Pinball Tournament</t>
  </si>
  <si>
    <t>Parent / Kids Video Tournament</t>
  </si>
  <si>
    <t>Parent / Kids Pinball Tournament</t>
  </si>
  <si>
    <t>Carey Fishman</t>
  </si>
  <si>
    <t>Ken Kemp</t>
  </si>
  <si>
    <t>Shane Pace</t>
  </si>
  <si>
    <t>Bob Matthews</t>
  </si>
  <si>
    <t>Kim Keist</t>
  </si>
  <si>
    <t>Marcus Trevino</t>
  </si>
  <si>
    <t>Eric Fisher</t>
  </si>
  <si>
    <t>Cash Tournament Finals</t>
  </si>
  <si>
    <t>Cash Pinball Tournament Qualifers</t>
  </si>
  <si>
    <t>Pitfall II Tournament</t>
  </si>
  <si>
    <t>Tommy Cashbox</t>
  </si>
  <si>
    <t>Pitfall II Tournament Leaders</t>
  </si>
  <si>
    <t>Cashbox Tournament</t>
  </si>
  <si>
    <t>Ken K</t>
  </si>
  <si>
    <t>Marcus T Ken K</t>
  </si>
  <si>
    <t>Bob M Carey F</t>
  </si>
  <si>
    <t>Marcus T</t>
  </si>
  <si>
    <t>Paul Tawater</t>
  </si>
  <si>
    <t>Angela Tawater</t>
  </si>
  <si>
    <t>Allen Nguyen</t>
  </si>
  <si>
    <t>Karl K</t>
  </si>
  <si>
    <t>Allen Ngyuyen</t>
  </si>
  <si>
    <t>Mason Scholl</t>
  </si>
  <si>
    <t>Robert Layne</t>
  </si>
  <si>
    <t>Ali Tre</t>
  </si>
  <si>
    <t>Drew Curlee</t>
  </si>
  <si>
    <t>Worm Womper</t>
  </si>
  <si>
    <t>James Meaux</t>
  </si>
  <si>
    <t>Brad Blocker</t>
  </si>
  <si>
    <t>Cashbox prize</t>
  </si>
  <si>
    <t>Cash Tournament</t>
  </si>
  <si>
    <t>transformers</t>
  </si>
  <si>
    <t>Matt Buchholz</t>
  </si>
  <si>
    <t>Stephen Silver</t>
  </si>
  <si>
    <t>Marcus Tr.</t>
  </si>
  <si>
    <t>Keith Stulb</t>
  </si>
  <si>
    <t>Randy Patten</t>
  </si>
  <si>
    <t>Marcus Trev.</t>
  </si>
  <si>
    <t>Ausin Kemp</t>
  </si>
  <si>
    <t>Austin Kemp</t>
  </si>
  <si>
    <t>Austin &amp; April K</t>
  </si>
  <si>
    <t>Mike Perry</t>
  </si>
  <si>
    <t>Randal Willems</t>
  </si>
  <si>
    <t>Jack Pace</t>
  </si>
  <si>
    <t>Sven Johnson</t>
  </si>
  <si>
    <t>Aaron Barclay</t>
  </si>
  <si>
    <t>Marcus Tr</t>
  </si>
  <si>
    <t>Austin and Ken Kemp</t>
  </si>
  <si>
    <t>Shane and Jack Pace</t>
  </si>
  <si>
    <t>Ali and Marcus Trevino</t>
  </si>
  <si>
    <t>Ali Trevino</t>
  </si>
  <si>
    <t>Rusty Key</t>
  </si>
  <si>
    <t>Kolton and Glen Deleon</t>
  </si>
  <si>
    <t>Chris Bryant</t>
  </si>
  <si>
    <t>Kieran Ocker</t>
  </si>
  <si>
    <t>Kolton Deleon</t>
  </si>
  <si>
    <t>Garrett McDaniel</t>
  </si>
  <si>
    <t>Kinects</t>
  </si>
  <si>
    <t>Michael Trevino</t>
  </si>
  <si>
    <t>Bryana Crain</t>
  </si>
  <si>
    <t>Darren Crain</t>
  </si>
  <si>
    <t>Don Merki</t>
  </si>
  <si>
    <t>Mike Merki</t>
  </si>
  <si>
    <t>Glen Deleon</t>
  </si>
  <si>
    <t>Cody Willems</t>
  </si>
  <si>
    <t>Michael and Marcus Trevino</t>
  </si>
  <si>
    <t>Preston Moncla</t>
  </si>
  <si>
    <t>Lyssa Gomez</t>
  </si>
  <si>
    <t>Kayla Silver</t>
  </si>
  <si>
    <t>Paige Caudle</t>
  </si>
  <si>
    <t>Megan Caudle</t>
  </si>
  <si>
    <t>Connor Briggs</t>
  </si>
  <si>
    <t>Sega</t>
  </si>
  <si>
    <t>Al Tag</t>
  </si>
  <si>
    <t>Atari 2.nd place QB</t>
  </si>
  <si>
    <t>Atari 1'st place Asteroids</t>
  </si>
  <si>
    <t>1'st Worm Intellivision Womper</t>
  </si>
  <si>
    <t>Keith Grabaugh</t>
  </si>
  <si>
    <t>This is NOT the big money tournament, it is only the cashbox winner</t>
  </si>
  <si>
    <t>One single player game, high scores wins.</t>
  </si>
  <si>
    <t>Other playoff participants:</t>
  </si>
  <si>
    <t>Carey Fishman won $100 cash prize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</si>
</sst>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</numFmts>
  <fonts count="47">
    <font>
      <sz val="10"/>
      <name val="Arial"/>
      <family val="0"/>
    </font>
    <font>
      <b/>
      <u val="single"/>
      <sz val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u val="single"/>
      <sz val="12"/>
      <color indexed="9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3"/>
      <name val="Arial"/>
      <family val="2"/>
    </font>
    <font>
      <b/>
      <sz val="12"/>
      <color indexed="13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6" fillId="36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37" borderId="0" xfId="0" applyFont="1" applyFill="1" applyAlignment="1">
      <alignment horizontal="center"/>
    </xf>
    <xf numFmtId="0" fontId="5" fillId="37" borderId="0" xfId="0" applyFont="1" applyFill="1" applyAlignment="1">
      <alignment horizontal="center"/>
    </xf>
    <xf numFmtId="0" fontId="0" fillId="38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6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"/>
    </xf>
    <xf numFmtId="0" fontId="7" fillId="40" borderId="0" xfId="0" applyFont="1" applyFill="1" applyAlignment="1">
      <alignment horizontal="center"/>
    </xf>
    <xf numFmtId="0" fontId="8" fillId="40" borderId="0" xfId="0" applyFont="1" applyFill="1" applyAlignment="1">
      <alignment horizontal="center"/>
    </xf>
    <xf numFmtId="0" fontId="9" fillId="0" borderId="0" xfId="0" applyFont="1" applyAlignment="1">
      <alignment/>
    </xf>
    <xf numFmtId="0" fontId="4" fillId="41" borderId="0" xfId="0" applyFont="1" applyFill="1" applyAlignment="1">
      <alignment horizontal="center"/>
    </xf>
    <xf numFmtId="0" fontId="6" fillId="41" borderId="0" xfId="0" applyFont="1" applyFill="1" applyAlignment="1">
      <alignment horizontal="center"/>
    </xf>
    <xf numFmtId="0" fontId="4" fillId="42" borderId="0" xfId="0" applyFont="1" applyFill="1" applyAlignment="1">
      <alignment horizontal="center"/>
    </xf>
    <xf numFmtId="0" fontId="6" fillId="42" borderId="0" xfId="0" applyFont="1" applyFill="1" applyAlignment="1">
      <alignment horizontal="center"/>
    </xf>
    <xf numFmtId="0" fontId="4" fillId="43" borderId="0" xfId="0" applyFont="1" applyFill="1" applyAlignment="1">
      <alignment horizontal="center"/>
    </xf>
    <xf numFmtId="0" fontId="6" fillId="43" borderId="0" xfId="0" applyFont="1" applyFill="1" applyAlignment="1">
      <alignment horizontal="center"/>
    </xf>
    <xf numFmtId="0" fontId="4" fillId="44" borderId="0" xfId="0" applyFont="1" applyFill="1" applyAlignment="1">
      <alignment horizontal="center"/>
    </xf>
    <xf numFmtId="0" fontId="6" fillId="44" borderId="0" xfId="0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34" borderId="0" xfId="0" applyNumberFormat="1" applyFill="1" applyAlignment="1">
      <alignment horizontal="center"/>
    </xf>
    <xf numFmtId="3" fontId="0" fillId="45" borderId="0" xfId="0" applyNumberFormat="1" applyFill="1" applyAlignment="1">
      <alignment horizontal="center"/>
    </xf>
    <xf numFmtId="3" fontId="0" fillId="45" borderId="0" xfId="0" applyNumberFormat="1" applyFill="1" applyAlignment="1">
      <alignment/>
    </xf>
    <xf numFmtId="3" fontId="0" fillId="46" borderId="0" xfId="0" applyNumberFormat="1" applyFill="1" applyAlignment="1">
      <alignment horizontal="center"/>
    </xf>
    <xf numFmtId="3" fontId="0" fillId="46" borderId="0" xfId="0" applyNumberFormat="1" applyFill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4" fillId="34" borderId="0" xfId="0" applyNumberFormat="1" applyFont="1" applyFill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3" fontId="3" fillId="35" borderId="10" xfId="0" applyNumberFormat="1" applyFont="1" applyFill="1" applyBorder="1" applyAlignment="1">
      <alignment horizontal="center"/>
    </xf>
    <xf numFmtId="3" fontId="4" fillId="36" borderId="0" xfId="0" applyNumberFormat="1" applyFont="1" applyFill="1" applyAlignment="1">
      <alignment horizontal="center"/>
    </xf>
    <xf numFmtId="3" fontId="3" fillId="37" borderId="0" xfId="0" applyNumberFormat="1" applyFont="1" applyFill="1" applyAlignment="1">
      <alignment horizontal="center"/>
    </xf>
    <xf numFmtId="3" fontId="4" fillId="39" borderId="0" xfId="0" applyNumberFormat="1" applyFont="1" applyFill="1" applyAlignment="1">
      <alignment horizontal="center"/>
    </xf>
    <xf numFmtId="3" fontId="4" fillId="41" borderId="0" xfId="0" applyNumberFormat="1" applyFont="1" applyFill="1" applyAlignment="1">
      <alignment horizontal="center"/>
    </xf>
    <xf numFmtId="3" fontId="4" fillId="42" borderId="0" xfId="0" applyNumberFormat="1" applyFont="1" applyFill="1" applyAlignment="1">
      <alignment horizontal="center"/>
    </xf>
    <xf numFmtId="3" fontId="4" fillId="43" borderId="0" xfId="0" applyNumberFormat="1" applyFont="1" applyFill="1" applyAlignment="1">
      <alignment horizontal="center"/>
    </xf>
    <xf numFmtId="3" fontId="4" fillId="44" borderId="0" xfId="0" applyNumberFormat="1" applyFont="1" applyFill="1" applyAlignment="1">
      <alignment horizontal="center"/>
    </xf>
    <xf numFmtId="3" fontId="10" fillId="47" borderId="0" xfId="0" applyNumberFormat="1" applyFont="1" applyFill="1" applyAlignment="1">
      <alignment horizontal="center"/>
    </xf>
    <xf numFmtId="3" fontId="10" fillId="47" borderId="0" xfId="0" applyNumberFormat="1" applyFont="1" applyFill="1" applyAlignment="1">
      <alignment/>
    </xf>
    <xf numFmtId="3" fontId="0" fillId="47" borderId="0" xfId="0" applyNumberFormat="1" applyFill="1" applyAlignment="1">
      <alignment horizontal="center"/>
    </xf>
    <xf numFmtId="3" fontId="0" fillId="47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164" fontId="3" fillId="48" borderId="10" xfId="0" applyNumberFormat="1" applyFont="1" applyFill="1" applyBorder="1" applyAlignment="1">
      <alignment horizontal="center"/>
    </xf>
    <xf numFmtId="0" fontId="12" fillId="48" borderId="0" xfId="0" applyFont="1" applyFill="1" applyAlignment="1">
      <alignment/>
    </xf>
    <xf numFmtId="0" fontId="1" fillId="49" borderId="0" xfId="0" applyFont="1" applyFill="1" applyAlignment="1">
      <alignment horizontal="center"/>
    </xf>
    <xf numFmtId="3" fontId="3" fillId="35" borderId="0" xfId="0" applyNumberFormat="1" applyFont="1" applyFill="1" applyAlignment="1">
      <alignment horizontal="center"/>
    </xf>
    <xf numFmtId="3" fontId="9" fillId="50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3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/>
    </xf>
    <xf numFmtId="0" fontId="4" fillId="39" borderId="0" xfId="0" applyFont="1" applyFill="1" applyAlignment="1">
      <alignment horizontal="center"/>
    </xf>
    <xf numFmtId="0" fontId="8" fillId="40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3" fillId="37" borderId="0" xfId="0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0" fontId="9" fillId="49" borderId="0" xfId="0" applyFont="1" applyFill="1" applyAlignment="1">
      <alignment horizontal="center"/>
    </xf>
    <xf numFmtId="0" fontId="4" fillId="41" borderId="0" xfId="0" applyFont="1" applyFill="1" applyAlignment="1">
      <alignment horizontal="center"/>
    </xf>
    <xf numFmtId="0" fontId="4" fillId="42" borderId="0" xfId="0" applyFont="1" applyFill="1" applyAlignment="1">
      <alignment horizontal="center"/>
    </xf>
    <xf numFmtId="0" fontId="4" fillId="43" borderId="0" xfId="0" applyFont="1" applyFill="1" applyAlignment="1">
      <alignment horizontal="center"/>
    </xf>
    <xf numFmtId="0" fontId="4" fillId="44" borderId="0" xfId="0" applyFont="1" applyFill="1" applyAlignment="1">
      <alignment horizontal="center"/>
    </xf>
    <xf numFmtId="3" fontId="0" fillId="34" borderId="0" xfId="0" applyNumberFormat="1" applyFill="1" applyAlignment="1">
      <alignment horizontal="center"/>
    </xf>
    <xf numFmtId="3" fontId="2" fillId="0" borderId="0" xfId="0" applyNumberFormat="1" applyFont="1" applyAlignment="1">
      <alignment horizontal="center"/>
    </xf>
    <xf numFmtId="3" fontId="11" fillId="34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B32" sqref="B32"/>
    </sheetView>
  </sheetViews>
  <sheetFormatPr defaultColWidth="9.140625" defaultRowHeight="12.75"/>
  <cols>
    <col min="1" max="1" width="16.8515625" style="0" customWidth="1"/>
    <col min="2" max="2" width="26.00390625" style="0" customWidth="1"/>
    <col min="3" max="3" width="17.421875" style="0" customWidth="1"/>
    <col min="4" max="4" width="30.140625" style="0" customWidth="1"/>
    <col min="5" max="5" width="17.140625" style="0" customWidth="1"/>
    <col min="6" max="6" width="32.00390625" style="0" customWidth="1"/>
  </cols>
  <sheetData>
    <row r="1" spans="1:6" ht="15.75">
      <c r="A1" s="67" t="s">
        <v>27</v>
      </c>
      <c r="B1" s="67"/>
      <c r="C1" s="66" t="s">
        <v>2</v>
      </c>
      <c r="D1" s="66"/>
      <c r="E1" s="65" t="s">
        <v>3</v>
      </c>
      <c r="F1" s="65"/>
    </row>
    <row r="2" spans="1:6" ht="15.75">
      <c r="A2" s="6" t="s">
        <v>0</v>
      </c>
      <c r="B2" s="6" t="s">
        <v>1</v>
      </c>
      <c r="C2" s="9" t="s">
        <v>0</v>
      </c>
      <c r="D2" s="9" t="s">
        <v>1</v>
      </c>
      <c r="E2" s="5" t="s">
        <v>0</v>
      </c>
      <c r="F2" s="5" t="s">
        <v>1</v>
      </c>
    </row>
    <row r="3" spans="1:6" ht="15.75">
      <c r="A3" s="39">
        <f>'Raw Pinball Scores'!A3</f>
        <v>65461790</v>
      </c>
      <c r="B3" s="4" t="str">
        <f>'Raw Pinball Scores'!B3</f>
        <v>Ken Kemp</v>
      </c>
      <c r="C3" s="40">
        <f>'Raw Pinball Scores'!D3</f>
        <v>311836830</v>
      </c>
      <c r="D3" s="3" t="str">
        <f>'Raw Pinball Scores'!E3</f>
        <v>Bob Matthews</v>
      </c>
      <c r="E3" s="41">
        <f>'Raw Pinball Scores'!G3</f>
        <v>1653400</v>
      </c>
      <c r="F3" s="58" t="str">
        <f>'Raw Pinball Scores'!H3</f>
        <v>Sven Johnson</v>
      </c>
    </row>
    <row r="4" spans="1:6" ht="15.75">
      <c r="A4" s="39">
        <f>'Raw Pinball Scores'!A4</f>
        <v>43477220</v>
      </c>
      <c r="B4" s="4" t="str">
        <f>'Raw Pinball Scores'!B4</f>
        <v>Sven Johnson</v>
      </c>
      <c r="C4" s="40">
        <f>'Raw Pinball Scores'!D4</f>
        <v>207312550</v>
      </c>
      <c r="D4" s="3" t="str">
        <f>'Raw Pinball Scores'!E4</f>
        <v>Eric Fisher</v>
      </c>
      <c r="E4" s="41">
        <f>'Raw Pinball Scores'!G4</f>
        <v>1342550</v>
      </c>
      <c r="F4" s="58" t="str">
        <f>'Raw Pinball Scores'!H4</f>
        <v>Bob Matthews</v>
      </c>
    </row>
    <row r="5" spans="1:6" ht="15.75">
      <c r="A5" s="39">
        <f>'Raw Pinball Scores'!A5</f>
        <v>37568160</v>
      </c>
      <c r="B5" s="4" t="str">
        <f>'Raw Pinball Scores'!B5</f>
        <v>Bob Matthews</v>
      </c>
      <c r="C5" s="40">
        <f>'Raw Pinball Scores'!D5</f>
        <v>164840000</v>
      </c>
      <c r="D5" s="3" t="str">
        <f>'Raw Pinball Scores'!E5</f>
        <v>Marcus Tr</v>
      </c>
      <c r="E5" s="41">
        <f>'Raw Pinball Scores'!G5</f>
        <v>1256210</v>
      </c>
      <c r="F5" s="58" t="str">
        <f>'Raw Pinball Scores'!H5</f>
        <v>Eric Fisher</v>
      </c>
    </row>
    <row r="6" spans="1:2" ht="6" customHeight="1">
      <c r="A6" s="53"/>
      <c r="B6" s="53"/>
    </row>
    <row r="7" spans="1:6" ht="15.75">
      <c r="A7" s="70" t="s">
        <v>26</v>
      </c>
      <c r="B7" s="70"/>
      <c r="C7" s="68" t="s">
        <v>4</v>
      </c>
      <c r="D7" s="68"/>
      <c r="E7" s="69" t="s">
        <v>5</v>
      </c>
      <c r="F7" s="69"/>
    </row>
    <row r="8" spans="1:6" ht="15.75">
      <c r="A8" s="54"/>
      <c r="B8" s="54"/>
      <c r="C8" s="8" t="s">
        <v>0</v>
      </c>
      <c r="D8" s="8" t="s">
        <v>1</v>
      </c>
      <c r="E8" s="12" t="s">
        <v>0</v>
      </c>
      <c r="F8" s="12" t="s">
        <v>6</v>
      </c>
    </row>
    <row r="9" spans="1:6" ht="15.75">
      <c r="A9" s="54"/>
      <c r="B9" s="54"/>
      <c r="C9" s="42">
        <f>'Raw Pinball Scores'!J3</f>
        <v>124890</v>
      </c>
      <c r="D9" s="7" t="str">
        <f>'Raw Pinball Scores'!K3</f>
        <v>Carey Fishman</v>
      </c>
      <c r="E9" s="43">
        <f>'Raw Pinball Scores'!M3</f>
        <v>1594140</v>
      </c>
      <c r="F9" s="11" t="str">
        <f>'Raw Pinball Scores'!N3</f>
        <v>Marcus T Ken K</v>
      </c>
    </row>
    <row r="10" spans="1:6" ht="15.75">
      <c r="A10" s="54"/>
      <c r="B10" s="54"/>
      <c r="C10" s="42">
        <f>'Raw Pinball Scores'!J4</f>
        <v>114620</v>
      </c>
      <c r="D10" s="7" t="str">
        <f>'Raw Pinball Scores'!K4</f>
        <v>Bob Matthews</v>
      </c>
      <c r="E10" s="43">
        <f>'Raw Pinball Scores'!M4</f>
        <v>1545460</v>
      </c>
      <c r="F10" s="11" t="str">
        <f>'Raw Pinball Scores'!N4</f>
        <v>Bob M Carey F</v>
      </c>
    </row>
    <row r="11" spans="1:6" ht="15.75">
      <c r="A11" s="54"/>
      <c r="B11" s="54"/>
      <c r="C11" s="42">
        <f>'Raw Pinball Scores'!J5</f>
        <v>90300</v>
      </c>
      <c r="D11" s="7" t="str">
        <f>'Raw Pinball Scores'!K5</f>
        <v>Marcus T</v>
      </c>
      <c r="E11" s="43">
        <f>'Raw Pinball Scores'!M5</f>
        <v>266970</v>
      </c>
      <c r="F11" s="11" t="str">
        <f>'Raw Pinball Scores'!N5</f>
        <v>Austin &amp; April K</v>
      </c>
    </row>
    <row r="12" spans="1:6" ht="7.5" customHeight="1">
      <c r="A12" s="13"/>
      <c r="B12" s="13"/>
      <c r="C12" s="13"/>
      <c r="D12" s="13"/>
      <c r="E12" s="13"/>
      <c r="F12" s="13"/>
    </row>
    <row r="13" s="15" customFormat="1" ht="6" customHeight="1"/>
    <row r="14" spans="1:6" ht="15.75">
      <c r="A14" s="63" t="s">
        <v>30</v>
      </c>
      <c r="B14" s="63"/>
      <c r="C14" s="64" t="s">
        <v>7</v>
      </c>
      <c r="D14" s="64"/>
      <c r="E14" s="71" t="s">
        <v>31</v>
      </c>
      <c r="F14" s="71"/>
    </row>
    <row r="15" spans="1:6" ht="15.75">
      <c r="A15" s="16" t="s">
        <v>0</v>
      </c>
      <c r="B15" s="16" t="s">
        <v>1</v>
      </c>
      <c r="C15" s="18" t="s">
        <v>0</v>
      </c>
      <c r="D15" s="18" t="s">
        <v>1</v>
      </c>
      <c r="E15" s="57" t="s">
        <v>0</v>
      </c>
      <c r="F15" s="57" t="s">
        <v>1</v>
      </c>
    </row>
    <row r="16" spans="1:6" ht="15.75">
      <c r="A16" s="44">
        <f>'Raw Video Console'!A3</f>
        <v>58450</v>
      </c>
      <c r="B16" s="17" t="str">
        <f>'Raw Video Console'!B3</f>
        <v>Matt Buchholz</v>
      </c>
      <c r="C16" s="19">
        <f>'Raw Video Console'!D3</f>
        <v>64269</v>
      </c>
      <c r="D16" s="19" t="str">
        <f>'Raw Video Console'!E3</f>
        <v>Drew Curlee</v>
      </c>
      <c r="E16" s="41">
        <f>'Raw Pinball Scores'!M28</f>
        <v>338270630</v>
      </c>
      <c r="F16" s="58" t="str">
        <f>'Raw Pinball Scores'!N28</f>
        <v>Bob Matthews</v>
      </c>
    </row>
    <row r="17" spans="1:6" ht="15.75">
      <c r="A17" s="44">
        <f>'Raw Video Console'!A4</f>
        <v>19630</v>
      </c>
      <c r="B17" s="17" t="str">
        <f>'Raw Video Console'!B4</f>
        <v>Marcus Trevino</v>
      </c>
      <c r="C17" s="19">
        <f>'Raw Video Console'!D4</f>
        <v>2474</v>
      </c>
      <c r="D17" s="19" t="str">
        <f>'Raw Video Console'!E4</f>
        <v>James Meaux</v>
      </c>
      <c r="E17" s="41">
        <f>'Raw Pinball Scores'!M29</f>
        <v>305694240</v>
      </c>
      <c r="F17" s="58" t="str">
        <f>'Raw Pinball Scores'!N29</f>
        <v>Marcus Trev.</v>
      </c>
    </row>
    <row r="18" spans="1:6" ht="15.75">
      <c r="A18" s="44">
        <f>'Raw Video Console'!A5</f>
        <v>2830</v>
      </c>
      <c r="B18" s="17" t="str">
        <f>'Raw Video Console'!B5</f>
        <v>Robert Layne</v>
      </c>
      <c r="C18" s="19">
        <f>'Raw Video Console'!D5</f>
        <v>34846</v>
      </c>
      <c r="D18" s="19" t="str">
        <f>'Raw Video Console'!E5</f>
        <v>Aaron Barclay</v>
      </c>
      <c r="E18" s="41">
        <f>'Raw Pinball Scores'!M30</f>
        <v>272782830</v>
      </c>
      <c r="F18" s="58" t="str">
        <f>'Raw Pinball Scores'!N30</f>
        <v>Carey Fishman</v>
      </c>
    </row>
    <row r="19" spans="1:4" ht="9.75" customHeight="1">
      <c r="A19" s="14"/>
      <c r="B19" s="14"/>
      <c r="C19" s="14"/>
      <c r="D19" s="14"/>
    </row>
    <row r="20" spans="1:6" ht="9" customHeight="1">
      <c r="A20" s="13"/>
      <c r="B20" s="13"/>
      <c r="C20" s="13"/>
      <c r="D20" s="13"/>
      <c r="E20" s="13"/>
      <c r="F20" s="13"/>
    </row>
    <row r="21" spans="1:6" ht="15.75">
      <c r="A21" s="72" t="s">
        <v>8</v>
      </c>
      <c r="B21" s="72"/>
      <c r="C21" s="73" t="s">
        <v>9</v>
      </c>
      <c r="D21" s="73"/>
      <c r="E21" s="56" t="s">
        <v>48</v>
      </c>
      <c r="F21" s="55">
        <f>'Raw Pinball Scores'!P27</f>
        <v>97</v>
      </c>
    </row>
    <row r="22" spans="1:6" ht="15.75">
      <c r="A22" s="22" t="s">
        <v>0</v>
      </c>
      <c r="B22" s="22" t="s">
        <v>1</v>
      </c>
      <c r="C22" s="24" t="s">
        <v>0</v>
      </c>
      <c r="D22" s="24" t="s">
        <v>1</v>
      </c>
      <c r="E22" s="56" t="s">
        <v>49</v>
      </c>
      <c r="F22" s="55">
        <f>'Raw Pinball Scores'!P28</f>
        <v>125</v>
      </c>
    </row>
    <row r="23" spans="1:4" ht="15.75">
      <c r="A23" s="45">
        <f>'Raw Kids Scores'!A3</f>
        <v>4250</v>
      </c>
      <c r="B23" s="21" t="str">
        <f>'Raw Kids Scores'!B3</f>
        <v>Michael Trevino</v>
      </c>
      <c r="C23" s="46">
        <f>'Raw Kids Scores'!D3</f>
        <v>14121</v>
      </c>
      <c r="D23" s="23" t="str">
        <f>'Raw Kids Scores'!E3</f>
        <v>Michael and Marcus Trevino</v>
      </c>
    </row>
    <row r="24" spans="1:4" ht="15.75">
      <c r="A24" s="45">
        <f>'Raw Kids Scores'!A4</f>
        <v>1210</v>
      </c>
      <c r="B24" s="21" t="str">
        <f>'Raw Kids Scores'!B4</f>
        <v>Ali Trevino</v>
      </c>
      <c r="C24" s="46">
        <f>'Raw Kids Scores'!D4</f>
        <v>3580</v>
      </c>
      <c r="D24" s="23" t="str">
        <f>'Raw Kids Scores'!E4</f>
        <v>Austin and Ken Kemp</v>
      </c>
    </row>
    <row r="25" spans="1:4" ht="15.75">
      <c r="A25" s="45">
        <f>'Raw Kids Scores'!A5</f>
        <v>680</v>
      </c>
      <c r="B25" s="21" t="str">
        <f>'Raw Kids Scores'!B5</f>
        <v>Austin Kemp</v>
      </c>
      <c r="C25" s="46">
        <f>'Raw Kids Scores'!D5</f>
        <v>0</v>
      </c>
      <c r="D25" s="23">
        <f>'Raw Kids Scores'!E5</f>
        <v>0</v>
      </c>
    </row>
    <row r="26" ht="7.5" customHeight="1"/>
    <row r="27" spans="1:4" ht="15.75">
      <c r="A27" s="74" t="s">
        <v>10</v>
      </c>
      <c r="B27" s="74"/>
      <c r="C27" s="75" t="s">
        <v>11</v>
      </c>
      <c r="D27" s="75"/>
    </row>
    <row r="28" spans="1:4" ht="15.75">
      <c r="A28" s="26" t="s">
        <v>0</v>
      </c>
      <c r="B28" s="26" t="s">
        <v>1</v>
      </c>
      <c r="C28" s="28" t="s">
        <v>0</v>
      </c>
      <c r="D28" s="28" t="s">
        <v>1</v>
      </c>
    </row>
    <row r="29" spans="1:4" ht="15.75">
      <c r="A29" s="47">
        <f>'Raw Kids Scores'!G3</f>
        <v>17124520</v>
      </c>
      <c r="B29" s="25" t="str">
        <f>'Raw Kids Scores'!H3</f>
        <v>Austin Kemp</v>
      </c>
      <c r="C29" s="48">
        <f>'Raw Kids Scores'!J3</f>
        <v>22903390</v>
      </c>
      <c r="D29" s="27" t="str">
        <f>'Raw Kids Scores'!K3</f>
        <v>Austin and Ken Kemp</v>
      </c>
    </row>
    <row r="30" spans="1:4" ht="15.75">
      <c r="A30" s="47">
        <f>'Raw Kids Scores'!G4</f>
        <v>9853780</v>
      </c>
      <c r="B30" s="25" t="str">
        <f>'Raw Kids Scores'!H4</f>
        <v>Kolton Deleon</v>
      </c>
      <c r="C30" s="48">
        <f>'Raw Kids Scores'!J4</f>
        <v>21952280</v>
      </c>
      <c r="D30" s="27" t="str">
        <f>'Raw Kids Scores'!K4</f>
        <v>Shane and Jack Pace</v>
      </c>
    </row>
    <row r="31" spans="1:4" ht="15.75">
      <c r="A31" s="47">
        <f>'Raw Kids Scores'!G5</f>
        <v>9500820</v>
      </c>
      <c r="B31" s="25" t="str">
        <f>'Raw Kids Scores'!H5</f>
        <v>Kieran Ocker</v>
      </c>
      <c r="C31" s="48">
        <f>'Raw Kids Scores'!J5</f>
        <v>18770110</v>
      </c>
      <c r="D31" s="27" t="str">
        <f>'Raw Kids Scores'!K5</f>
        <v>Ali and Marcus Trevino</v>
      </c>
    </row>
  </sheetData>
  <sheetProtection sheet="1" objects="1" scenarios="1"/>
  <mergeCells count="13">
    <mergeCell ref="A21:B21"/>
    <mergeCell ref="C21:D21"/>
    <mergeCell ref="A27:B27"/>
    <mergeCell ref="C27:D27"/>
    <mergeCell ref="A14:B14"/>
    <mergeCell ref="C14:D14"/>
    <mergeCell ref="E1:F1"/>
    <mergeCell ref="C1:D1"/>
    <mergeCell ref="A1:B1"/>
    <mergeCell ref="C7:D7"/>
    <mergeCell ref="E7:F7"/>
    <mergeCell ref="A7:B7"/>
    <mergeCell ref="E14:F1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N21" sqref="N21"/>
    </sheetView>
  </sheetViews>
  <sheetFormatPr defaultColWidth="9.140625" defaultRowHeight="12.75"/>
  <cols>
    <col min="1" max="1" width="15.7109375" style="38" customWidth="1"/>
    <col min="2" max="2" width="20.421875" style="38" customWidth="1"/>
    <col min="3" max="3" width="2.57421875" style="30" customWidth="1"/>
    <col min="4" max="4" width="15.8515625" style="38" customWidth="1"/>
    <col min="5" max="5" width="16.57421875" style="38" customWidth="1"/>
    <col min="6" max="6" width="4.00390625" style="38" customWidth="1"/>
    <col min="7" max="7" width="14.00390625" style="38" customWidth="1"/>
    <col min="8" max="8" width="27.28125" style="38" customWidth="1"/>
    <col min="9" max="9" width="3.00390625" style="30" customWidth="1"/>
    <col min="10" max="10" width="17.421875" style="38" customWidth="1"/>
    <col min="11" max="11" width="24.28125" style="38" customWidth="1"/>
    <col min="12" max="12" width="3.7109375" style="30" customWidth="1"/>
    <col min="13" max="13" width="14.28125" style="38" customWidth="1"/>
    <col min="14" max="14" width="27.421875" style="38" customWidth="1"/>
    <col min="15" max="15" width="12.28125" style="0" customWidth="1"/>
    <col min="16" max="16" width="13.8515625" style="0" customWidth="1"/>
    <col min="17" max="17" width="12.421875" style="0" customWidth="1"/>
  </cols>
  <sheetData>
    <row r="1" spans="1:14" ht="15">
      <c r="A1" s="77" t="s">
        <v>12</v>
      </c>
      <c r="B1" s="77"/>
      <c r="D1" s="77" t="s">
        <v>13</v>
      </c>
      <c r="E1" s="77"/>
      <c r="F1" s="29"/>
      <c r="G1" s="77" t="s">
        <v>16</v>
      </c>
      <c r="H1" s="77"/>
      <c r="J1" s="77" t="s">
        <v>14</v>
      </c>
      <c r="K1" s="77"/>
      <c r="M1" s="77" t="s">
        <v>15</v>
      </c>
      <c r="N1" s="77"/>
    </row>
    <row r="2" spans="1:14" ht="12.75">
      <c r="A2" s="36" t="s">
        <v>0</v>
      </c>
      <c r="B2" s="36" t="s">
        <v>1</v>
      </c>
      <c r="C2" s="37"/>
      <c r="D2" s="36" t="s">
        <v>0</v>
      </c>
      <c r="E2" s="36" t="s">
        <v>1</v>
      </c>
      <c r="F2" s="36"/>
      <c r="G2" s="36" t="s">
        <v>0</v>
      </c>
      <c r="H2" s="36" t="s">
        <v>1</v>
      </c>
      <c r="J2" s="36" t="s">
        <v>0</v>
      </c>
      <c r="K2" s="36" t="s">
        <v>1</v>
      </c>
      <c r="M2" s="36" t="s">
        <v>0</v>
      </c>
      <c r="N2" s="36" t="s">
        <v>1</v>
      </c>
    </row>
    <row r="3" spans="1:14" ht="12.75">
      <c r="A3" s="59">
        <v>65461790</v>
      </c>
      <c r="B3" s="59" t="s">
        <v>20</v>
      </c>
      <c r="C3" s="33"/>
      <c r="D3" s="31">
        <v>311836830</v>
      </c>
      <c r="E3" s="31" t="s">
        <v>22</v>
      </c>
      <c r="F3" s="31"/>
      <c r="G3" s="34">
        <v>1653400</v>
      </c>
      <c r="H3" s="34" t="s">
        <v>63</v>
      </c>
      <c r="I3" s="35"/>
      <c r="J3" s="49">
        <v>124890</v>
      </c>
      <c r="K3" s="49" t="s">
        <v>19</v>
      </c>
      <c r="L3" s="50"/>
      <c r="M3" s="38">
        <f>1244780+349360</f>
        <v>1594140</v>
      </c>
      <c r="N3" s="38" t="s">
        <v>33</v>
      </c>
    </row>
    <row r="4" spans="1:14" ht="12.75">
      <c r="A4" s="59">
        <v>43477220</v>
      </c>
      <c r="B4" s="59" t="s">
        <v>63</v>
      </c>
      <c r="C4" s="33"/>
      <c r="D4" s="31">
        <v>207312550</v>
      </c>
      <c r="E4" s="31" t="s">
        <v>25</v>
      </c>
      <c r="F4" s="31"/>
      <c r="G4" s="34">
        <v>1342550</v>
      </c>
      <c r="H4" s="34" t="s">
        <v>22</v>
      </c>
      <c r="I4" s="35"/>
      <c r="J4" s="49">
        <v>114620</v>
      </c>
      <c r="K4" s="49" t="s">
        <v>22</v>
      </c>
      <c r="L4" s="50"/>
      <c r="M4" s="38">
        <v>1545460</v>
      </c>
      <c r="N4" s="38" t="s">
        <v>34</v>
      </c>
    </row>
    <row r="5" spans="1:14" ht="12.75">
      <c r="A5" s="59">
        <v>37568160</v>
      </c>
      <c r="B5" s="59" t="s">
        <v>22</v>
      </c>
      <c r="C5" s="33"/>
      <c r="D5" s="31">
        <v>164840000</v>
      </c>
      <c r="E5" s="31" t="s">
        <v>65</v>
      </c>
      <c r="F5" s="31"/>
      <c r="G5" s="34">
        <v>1256210</v>
      </c>
      <c r="H5" s="34" t="s">
        <v>25</v>
      </c>
      <c r="I5" s="35"/>
      <c r="J5" s="49">
        <v>90300</v>
      </c>
      <c r="K5" s="49" t="s">
        <v>35</v>
      </c>
      <c r="L5" s="50"/>
      <c r="M5" s="38">
        <f>140880+126090</f>
        <v>266970</v>
      </c>
      <c r="N5" s="38" t="s">
        <v>59</v>
      </c>
    </row>
    <row r="6" spans="1:12" ht="12.75">
      <c r="A6" s="59">
        <v>36363440</v>
      </c>
      <c r="B6" s="59" t="s">
        <v>81</v>
      </c>
      <c r="C6" s="33"/>
      <c r="D6" s="31">
        <v>151240790</v>
      </c>
      <c r="E6" s="31" t="s">
        <v>19</v>
      </c>
      <c r="F6" s="31"/>
      <c r="G6" s="34">
        <v>796480</v>
      </c>
      <c r="H6" s="34" t="s">
        <v>19</v>
      </c>
      <c r="I6" s="35"/>
      <c r="J6" s="49">
        <v>86770</v>
      </c>
      <c r="K6" s="49" t="s">
        <v>21</v>
      </c>
      <c r="L6" s="50"/>
    </row>
    <row r="7" spans="1:12" ht="12.75">
      <c r="A7" s="59">
        <v>35130940</v>
      </c>
      <c r="B7" s="59" t="s">
        <v>82</v>
      </c>
      <c r="C7" s="33"/>
      <c r="D7" s="31">
        <v>145074770</v>
      </c>
      <c r="E7" s="31" t="s">
        <v>63</v>
      </c>
      <c r="F7" s="31"/>
      <c r="G7" s="34">
        <v>571320</v>
      </c>
      <c r="H7" s="34" t="s">
        <v>53</v>
      </c>
      <c r="I7" s="35"/>
      <c r="J7" s="49">
        <f>80320+5280</f>
        <v>85600</v>
      </c>
      <c r="K7" s="49" t="s">
        <v>58</v>
      </c>
      <c r="L7" s="50"/>
    </row>
    <row r="8" spans="1:12" ht="12.75">
      <c r="A8" s="59">
        <v>31760140</v>
      </c>
      <c r="B8" s="59" t="s">
        <v>35</v>
      </c>
      <c r="C8" s="33"/>
      <c r="D8" s="31">
        <v>120000000</v>
      </c>
      <c r="E8" s="31" t="s">
        <v>80</v>
      </c>
      <c r="F8" s="31"/>
      <c r="G8" s="34">
        <v>396650</v>
      </c>
      <c r="H8" s="34" t="s">
        <v>20</v>
      </c>
      <c r="I8" s="35"/>
      <c r="J8" s="49">
        <v>67230</v>
      </c>
      <c r="K8" s="49" t="s">
        <v>63</v>
      </c>
      <c r="L8" s="50"/>
    </row>
    <row r="9" spans="1:12" ht="12.75">
      <c r="A9" s="59">
        <v>31126210</v>
      </c>
      <c r="B9" s="59" t="s">
        <v>25</v>
      </c>
      <c r="C9" s="33"/>
      <c r="D9" s="31">
        <v>106242750</v>
      </c>
      <c r="E9" s="31" t="s">
        <v>20</v>
      </c>
      <c r="F9" s="31"/>
      <c r="G9" s="34">
        <v>169580</v>
      </c>
      <c r="H9" s="34" t="s">
        <v>58</v>
      </c>
      <c r="I9" s="35"/>
      <c r="J9" s="49">
        <v>65840</v>
      </c>
      <c r="K9" s="49" t="s">
        <v>32</v>
      </c>
      <c r="L9" s="50"/>
    </row>
    <row r="10" spans="1:12" ht="12.75">
      <c r="A10" s="59">
        <v>29071460</v>
      </c>
      <c r="B10" s="59" t="s">
        <v>85</v>
      </c>
      <c r="C10" s="33"/>
      <c r="D10" s="31">
        <v>68944210</v>
      </c>
      <c r="E10" s="31" t="s">
        <v>62</v>
      </c>
      <c r="F10" s="31"/>
      <c r="G10" s="34">
        <v>146470</v>
      </c>
      <c r="H10" s="34" t="s">
        <v>41</v>
      </c>
      <c r="I10" s="35"/>
      <c r="J10" s="49">
        <v>63360</v>
      </c>
      <c r="K10" s="49" t="s">
        <v>42</v>
      </c>
      <c r="L10" s="50"/>
    </row>
    <row r="11" spans="1:12" ht="12.75">
      <c r="A11" s="59">
        <v>28892190</v>
      </c>
      <c r="B11" s="59" t="s">
        <v>19</v>
      </c>
      <c r="C11" s="33"/>
      <c r="D11" s="31">
        <v>36682340</v>
      </c>
      <c r="E11" s="31" t="s">
        <v>36</v>
      </c>
      <c r="F11" s="31"/>
      <c r="G11" s="34">
        <v>68690</v>
      </c>
      <c r="H11" s="34" t="s">
        <v>36</v>
      </c>
      <c r="I11" s="35"/>
      <c r="J11" s="49">
        <v>53940</v>
      </c>
      <c r="K11" s="49" t="s">
        <v>25</v>
      </c>
      <c r="L11" s="50"/>
    </row>
    <row r="12" spans="1:12" ht="12.75">
      <c r="A12" s="59">
        <v>28582670</v>
      </c>
      <c r="B12" s="59" t="s">
        <v>90</v>
      </c>
      <c r="C12" s="33"/>
      <c r="D12" s="31">
        <v>31298990</v>
      </c>
      <c r="E12" s="31" t="s">
        <v>82</v>
      </c>
      <c r="F12" s="31"/>
      <c r="G12" s="34"/>
      <c r="H12" s="34"/>
      <c r="I12" s="35"/>
      <c r="J12" s="49">
        <v>49600</v>
      </c>
      <c r="K12" s="49" t="s">
        <v>70</v>
      </c>
      <c r="L12" s="50"/>
    </row>
    <row r="13" spans="1:12" ht="12.75">
      <c r="A13" s="59">
        <v>22569430</v>
      </c>
      <c r="B13" s="59" t="s">
        <v>23</v>
      </c>
      <c r="C13" s="33"/>
      <c r="D13" s="31">
        <v>28175690</v>
      </c>
      <c r="E13" s="31" t="s">
        <v>40</v>
      </c>
      <c r="F13" s="31"/>
      <c r="G13" s="34"/>
      <c r="H13" s="34"/>
      <c r="I13" s="35"/>
      <c r="J13" s="49">
        <v>19410</v>
      </c>
      <c r="K13" s="49" t="s">
        <v>82</v>
      </c>
      <c r="L13" s="50"/>
    </row>
    <row r="14" spans="1:12" ht="12.75">
      <c r="A14" s="59">
        <v>22210460</v>
      </c>
      <c r="B14" s="59" t="s">
        <v>55</v>
      </c>
      <c r="C14" s="33"/>
      <c r="D14" s="31">
        <v>25260160</v>
      </c>
      <c r="E14" s="31" t="s">
        <v>58</v>
      </c>
      <c r="F14" s="31"/>
      <c r="G14" s="34"/>
      <c r="H14" s="34"/>
      <c r="I14" s="35"/>
      <c r="J14" s="49"/>
      <c r="K14" s="49"/>
      <c r="L14" s="50"/>
    </row>
    <row r="15" spans="1:17" ht="12.75">
      <c r="A15" s="59">
        <v>19259050</v>
      </c>
      <c r="B15" s="59" t="s">
        <v>58</v>
      </c>
      <c r="C15" s="33"/>
      <c r="D15" s="31"/>
      <c r="E15" s="31"/>
      <c r="F15" s="31"/>
      <c r="G15" s="34"/>
      <c r="H15" s="34"/>
      <c r="I15" s="35"/>
      <c r="J15" s="49"/>
      <c r="K15" s="49"/>
      <c r="L15" s="50"/>
      <c r="M15" s="31"/>
      <c r="N15" s="78" t="s">
        <v>98</v>
      </c>
      <c r="O15" s="78"/>
      <c r="P15" s="78"/>
      <c r="Q15" s="78"/>
    </row>
    <row r="16" spans="1:17" ht="12.75">
      <c r="A16" s="59">
        <v>19159090</v>
      </c>
      <c r="B16" s="59" t="s">
        <v>80</v>
      </c>
      <c r="C16" s="33"/>
      <c r="D16" s="31"/>
      <c r="E16" s="31"/>
      <c r="F16" s="31"/>
      <c r="G16" s="34"/>
      <c r="H16" s="34"/>
      <c r="I16" s="35"/>
      <c r="J16" s="49"/>
      <c r="K16" s="49"/>
      <c r="L16" s="50"/>
      <c r="M16" s="31"/>
      <c r="N16" s="61" t="s">
        <v>100</v>
      </c>
      <c r="O16" s="31"/>
      <c r="P16" s="31"/>
      <c r="Q16" s="31"/>
    </row>
    <row r="17" spans="1:17" ht="12.75">
      <c r="A17" s="59">
        <v>11956780</v>
      </c>
      <c r="B17" s="59" t="s">
        <v>54</v>
      </c>
      <c r="C17" s="33"/>
      <c r="D17" s="31"/>
      <c r="E17" s="31"/>
      <c r="F17" s="31"/>
      <c r="G17" s="34"/>
      <c r="H17" s="34"/>
      <c r="I17" s="35"/>
      <c r="J17" s="49"/>
      <c r="K17" s="49"/>
      <c r="L17" s="50"/>
      <c r="M17" s="31"/>
      <c r="N17" s="31" t="s">
        <v>99</v>
      </c>
      <c r="O17" s="31"/>
      <c r="P17" s="31"/>
      <c r="Q17" s="31"/>
    </row>
    <row r="18" spans="1:17" ht="12.75">
      <c r="A18" s="59">
        <v>11905540</v>
      </c>
      <c r="B18" s="59" t="s">
        <v>60</v>
      </c>
      <c r="C18" s="33"/>
      <c r="D18" s="31"/>
      <c r="E18" s="31"/>
      <c r="F18" s="31"/>
      <c r="G18" s="34"/>
      <c r="H18" s="34"/>
      <c r="I18" s="35"/>
      <c r="J18" s="49"/>
      <c r="K18" s="49"/>
      <c r="L18" s="50"/>
      <c r="M18" s="31"/>
      <c r="N18" s="31" t="s">
        <v>22</v>
      </c>
      <c r="O18" s="31"/>
      <c r="P18" s="31"/>
      <c r="Q18" s="31"/>
    </row>
    <row r="19" spans="1:17" ht="12.75">
      <c r="A19" s="59">
        <v>11841240</v>
      </c>
      <c r="B19" s="59" t="s">
        <v>39</v>
      </c>
      <c r="C19" s="33"/>
      <c r="D19" s="31"/>
      <c r="E19" s="31"/>
      <c r="F19" s="31"/>
      <c r="G19" s="34"/>
      <c r="H19" s="34"/>
      <c r="I19" s="35"/>
      <c r="J19" s="49"/>
      <c r="K19" s="49"/>
      <c r="L19" s="50"/>
      <c r="M19" s="31"/>
      <c r="N19" s="31" t="s">
        <v>24</v>
      </c>
      <c r="O19" s="31"/>
      <c r="P19" s="31"/>
      <c r="Q19" s="31"/>
    </row>
    <row r="20" spans="1:17" ht="12.75">
      <c r="A20" s="59">
        <v>10400600</v>
      </c>
      <c r="B20" s="59" t="s">
        <v>47</v>
      </c>
      <c r="C20" s="33"/>
      <c r="D20" s="31"/>
      <c r="E20" s="31"/>
      <c r="F20" s="31"/>
      <c r="G20" s="34"/>
      <c r="H20" s="34"/>
      <c r="I20" s="35"/>
      <c r="J20" s="49"/>
      <c r="K20" s="49"/>
      <c r="L20" s="50"/>
      <c r="M20" s="31"/>
      <c r="N20" s="31" t="s">
        <v>20</v>
      </c>
      <c r="O20" s="31"/>
      <c r="P20" s="31"/>
      <c r="Q20" s="31"/>
    </row>
    <row r="21" spans="1:17" ht="12.75">
      <c r="A21" s="59">
        <v>9713610</v>
      </c>
      <c r="B21" s="59" t="s">
        <v>38</v>
      </c>
      <c r="C21" s="33"/>
      <c r="D21" s="31"/>
      <c r="E21" s="31"/>
      <c r="F21" s="31"/>
      <c r="G21" s="34"/>
      <c r="H21" s="34"/>
      <c r="I21" s="35"/>
      <c r="J21" s="49"/>
      <c r="K21" s="49"/>
      <c r="L21" s="50"/>
      <c r="M21" s="31"/>
      <c r="N21" s="31"/>
      <c r="O21" s="53"/>
      <c r="P21" s="53"/>
      <c r="Q21" s="53"/>
    </row>
    <row r="22" spans="1:17" ht="12.75">
      <c r="A22" s="59">
        <v>9139250</v>
      </c>
      <c r="B22" s="59" t="s">
        <v>52</v>
      </c>
      <c r="C22" s="33"/>
      <c r="D22" s="31"/>
      <c r="E22" s="31"/>
      <c r="F22" s="31"/>
      <c r="G22" s="34"/>
      <c r="H22" s="34"/>
      <c r="I22" s="35"/>
      <c r="J22" s="49"/>
      <c r="K22" s="49"/>
      <c r="L22" s="50"/>
      <c r="M22" s="31"/>
      <c r="N22" s="31"/>
      <c r="O22" s="53"/>
      <c r="P22" s="53"/>
      <c r="Q22" s="53"/>
    </row>
    <row r="23" spans="1:17" ht="12.75">
      <c r="A23" s="59">
        <v>2802210</v>
      </c>
      <c r="B23" s="59" t="s">
        <v>87</v>
      </c>
      <c r="C23" s="33"/>
      <c r="D23" s="31"/>
      <c r="E23" s="31"/>
      <c r="F23" s="31"/>
      <c r="G23" s="34"/>
      <c r="H23" s="34"/>
      <c r="I23" s="35"/>
      <c r="J23" s="49"/>
      <c r="K23" s="49"/>
      <c r="L23" s="50"/>
      <c r="M23" s="31"/>
      <c r="N23" s="31"/>
      <c r="O23" s="53"/>
      <c r="P23" s="53"/>
      <c r="Q23" s="53"/>
    </row>
    <row r="24" spans="1:17" ht="12.75">
      <c r="A24" s="59"/>
      <c r="B24" s="59"/>
      <c r="C24" s="33"/>
      <c r="D24" s="31"/>
      <c r="E24" s="31"/>
      <c r="F24" s="31"/>
      <c r="G24" s="34"/>
      <c r="H24" s="34"/>
      <c r="I24" s="35"/>
      <c r="J24" s="49"/>
      <c r="K24" s="49"/>
      <c r="L24" s="50"/>
      <c r="M24" s="31"/>
      <c r="N24" s="61" t="s">
        <v>97</v>
      </c>
      <c r="O24" s="53"/>
      <c r="P24" s="53"/>
      <c r="Q24" s="53"/>
    </row>
    <row r="25" spans="1:17" ht="12.75">
      <c r="A25" s="59"/>
      <c r="B25" s="59"/>
      <c r="C25" s="33"/>
      <c r="D25" s="31"/>
      <c r="E25" s="31"/>
      <c r="F25" s="31"/>
      <c r="G25" s="34"/>
      <c r="H25" s="34"/>
      <c r="I25" s="35"/>
      <c r="J25" s="49"/>
      <c r="K25" s="49"/>
      <c r="L25" s="50"/>
      <c r="M25" s="31"/>
      <c r="N25" s="31"/>
      <c r="O25" s="53"/>
      <c r="P25" s="53"/>
      <c r="Q25" s="53"/>
    </row>
    <row r="26" spans="1:17" ht="12.75">
      <c r="A26" s="59"/>
      <c r="B26" s="59"/>
      <c r="C26" s="33"/>
      <c r="D26" s="31"/>
      <c r="E26" s="31"/>
      <c r="F26" s="31"/>
      <c r="G26" s="34"/>
      <c r="H26" s="34"/>
      <c r="I26" s="35"/>
      <c r="J26" s="49"/>
      <c r="K26" s="49"/>
      <c r="L26" s="50"/>
      <c r="M26" s="76" t="s">
        <v>29</v>
      </c>
      <c r="N26" s="76"/>
      <c r="O26" s="53"/>
      <c r="P26" s="53"/>
      <c r="Q26" s="53"/>
    </row>
    <row r="27" spans="1:17" ht="12.75">
      <c r="A27" s="59"/>
      <c r="B27" s="59"/>
      <c r="C27" s="33"/>
      <c r="D27" s="31"/>
      <c r="E27" s="31"/>
      <c r="F27" s="31"/>
      <c r="G27" s="34"/>
      <c r="H27" s="34"/>
      <c r="I27" s="35"/>
      <c r="J27" s="49"/>
      <c r="K27" s="49"/>
      <c r="L27" s="50"/>
      <c r="M27" s="31" t="s">
        <v>0</v>
      </c>
      <c r="N27" s="31" t="s">
        <v>1</v>
      </c>
      <c r="O27" s="53"/>
      <c r="P27" s="62">
        <f>SUM(O28:O50)</f>
        <v>97</v>
      </c>
      <c r="Q27" s="53"/>
    </row>
    <row r="28" spans="1:17" ht="12.75">
      <c r="A28" s="59"/>
      <c r="B28" s="59"/>
      <c r="C28" s="33"/>
      <c r="D28" s="31"/>
      <c r="E28" s="31"/>
      <c r="F28" s="31"/>
      <c r="G28" s="34"/>
      <c r="H28" s="34"/>
      <c r="I28" s="35"/>
      <c r="J28" s="49"/>
      <c r="K28" s="49"/>
      <c r="L28" s="50"/>
      <c r="M28" s="31">
        <v>338270630</v>
      </c>
      <c r="N28" s="31" t="s">
        <v>22</v>
      </c>
      <c r="O28" s="53">
        <v>8</v>
      </c>
      <c r="P28" s="53">
        <v>125</v>
      </c>
      <c r="Q28" s="53" t="s">
        <v>50</v>
      </c>
    </row>
    <row r="29" spans="1:17" ht="12.75">
      <c r="A29" s="59"/>
      <c r="B29" s="59"/>
      <c r="C29" s="33"/>
      <c r="D29" s="31"/>
      <c r="E29" s="31"/>
      <c r="F29" s="31"/>
      <c r="G29" s="34"/>
      <c r="H29" s="34"/>
      <c r="I29" s="35"/>
      <c r="J29" s="49"/>
      <c r="K29" s="49"/>
      <c r="L29" s="50"/>
      <c r="M29" s="31">
        <v>305694240</v>
      </c>
      <c r="N29" s="31" t="s">
        <v>56</v>
      </c>
      <c r="O29" s="53">
        <v>11</v>
      </c>
      <c r="P29" s="53"/>
      <c r="Q29" s="53"/>
    </row>
    <row r="30" spans="1:17" ht="12.75">
      <c r="A30" s="59"/>
      <c r="B30" s="59"/>
      <c r="C30" s="33"/>
      <c r="D30" s="31"/>
      <c r="E30" s="31"/>
      <c r="F30" s="31"/>
      <c r="G30" s="34"/>
      <c r="H30" s="34"/>
      <c r="I30" s="35"/>
      <c r="J30" s="49"/>
      <c r="K30" s="49"/>
      <c r="L30" s="50"/>
      <c r="M30" s="31">
        <v>272782830</v>
      </c>
      <c r="N30" s="31" t="s">
        <v>19</v>
      </c>
      <c r="O30" s="53">
        <v>8</v>
      </c>
      <c r="P30" s="53"/>
      <c r="Q30" s="53"/>
    </row>
    <row r="31" spans="1:17" ht="12.75">
      <c r="A31" s="59"/>
      <c r="B31" s="59"/>
      <c r="C31" s="33"/>
      <c r="D31" s="31"/>
      <c r="E31" s="31"/>
      <c r="F31" s="31"/>
      <c r="G31" s="34"/>
      <c r="H31" s="34"/>
      <c r="I31" s="35"/>
      <c r="J31" s="49"/>
      <c r="K31" s="49"/>
      <c r="L31" s="50"/>
      <c r="M31" s="31">
        <v>267276240</v>
      </c>
      <c r="N31" s="31" t="s">
        <v>32</v>
      </c>
      <c r="O31" s="53">
        <v>3</v>
      </c>
      <c r="P31" s="53"/>
      <c r="Q31" s="53"/>
    </row>
    <row r="32" spans="1:17" ht="12.75">
      <c r="A32" s="59"/>
      <c r="B32" s="59"/>
      <c r="C32" s="33"/>
      <c r="D32" s="31"/>
      <c r="E32" s="31"/>
      <c r="F32" s="31"/>
      <c r="G32" s="34"/>
      <c r="H32" s="34"/>
      <c r="I32" s="35"/>
      <c r="J32" s="49"/>
      <c r="K32" s="49"/>
      <c r="L32" s="50"/>
      <c r="M32" s="31">
        <v>221623940</v>
      </c>
      <c r="N32" s="31" t="s">
        <v>25</v>
      </c>
      <c r="O32" s="53">
        <v>28</v>
      </c>
      <c r="P32" s="53"/>
      <c r="Q32" s="53"/>
    </row>
    <row r="33" spans="1:17" ht="12.75">
      <c r="A33" s="59"/>
      <c r="B33" s="59"/>
      <c r="C33" s="33"/>
      <c r="D33" s="31"/>
      <c r="E33" s="31"/>
      <c r="F33" s="31"/>
      <c r="G33" s="34"/>
      <c r="H33" s="34"/>
      <c r="I33" s="35"/>
      <c r="J33" s="49"/>
      <c r="K33" s="49"/>
      <c r="L33" s="50"/>
      <c r="M33" s="31">
        <v>212869800</v>
      </c>
      <c r="N33" s="31" t="s">
        <v>61</v>
      </c>
      <c r="O33" s="53">
        <v>15</v>
      </c>
      <c r="P33" s="53"/>
      <c r="Q33" s="53"/>
    </row>
    <row r="34" spans="1:17" ht="12.75">
      <c r="A34" s="59"/>
      <c r="B34" s="59"/>
      <c r="C34" s="33"/>
      <c r="D34" s="31"/>
      <c r="E34" s="31"/>
      <c r="F34" s="31"/>
      <c r="G34" s="34"/>
      <c r="H34" s="34"/>
      <c r="I34" s="35"/>
      <c r="J34" s="49"/>
      <c r="K34" s="49"/>
      <c r="L34" s="50"/>
      <c r="M34" s="31">
        <v>197977750</v>
      </c>
      <c r="N34" s="31" t="s">
        <v>63</v>
      </c>
      <c r="O34" s="53">
        <v>13</v>
      </c>
      <c r="P34" s="53"/>
      <c r="Q34" s="53"/>
    </row>
    <row r="35" spans="1:17" ht="12.75">
      <c r="A35" s="59"/>
      <c r="B35" s="59"/>
      <c r="C35" s="33"/>
      <c r="D35" s="31"/>
      <c r="E35" s="31"/>
      <c r="F35" s="31"/>
      <c r="G35" s="34"/>
      <c r="H35" s="34"/>
      <c r="I35" s="35"/>
      <c r="J35" s="49"/>
      <c r="K35" s="49"/>
      <c r="L35" s="50"/>
      <c r="M35" s="31">
        <v>162612390</v>
      </c>
      <c r="N35" s="31" t="s">
        <v>37</v>
      </c>
      <c r="O35" s="53">
        <v>3</v>
      </c>
      <c r="P35" s="53"/>
      <c r="Q35" s="53"/>
    </row>
    <row r="36" spans="1:17" ht="12.75">
      <c r="A36" s="59"/>
      <c r="B36" s="59"/>
      <c r="C36" s="33"/>
      <c r="D36" s="31"/>
      <c r="E36" s="31"/>
      <c r="F36" s="31"/>
      <c r="G36" s="34"/>
      <c r="H36" s="34"/>
      <c r="I36" s="35"/>
      <c r="J36" s="49"/>
      <c r="K36" s="49"/>
      <c r="L36" s="50"/>
      <c r="M36" s="31">
        <v>142165160</v>
      </c>
      <c r="N36" s="31" t="s">
        <v>38</v>
      </c>
      <c r="O36" s="53">
        <v>1</v>
      </c>
      <c r="P36" s="53"/>
      <c r="Q36" s="53"/>
    </row>
    <row r="37" spans="1:17" ht="12.75">
      <c r="A37" s="59"/>
      <c r="B37" s="59"/>
      <c r="C37" s="33"/>
      <c r="D37" s="31"/>
      <c r="E37" s="31"/>
      <c r="F37" s="31"/>
      <c r="G37" s="34"/>
      <c r="H37" s="34"/>
      <c r="I37" s="35"/>
      <c r="J37" s="49"/>
      <c r="K37" s="49"/>
      <c r="L37" s="50"/>
      <c r="M37" s="31">
        <v>77690970</v>
      </c>
      <c r="N37" s="31" t="s">
        <v>57</v>
      </c>
      <c r="O37" s="53">
        <v>6</v>
      </c>
      <c r="P37" s="53"/>
      <c r="Q37" s="53"/>
    </row>
    <row r="38" spans="1:17" ht="12.75">
      <c r="A38" s="59"/>
      <c r="B38" s="59"/>
      <c r="C38" s="33"/>
      <c r="D38" s="31"/>
      <c r="E38" s="31"/>
      <c r="F38" s="31"/>
      <c r="G38" s="34"/>
      <c r="H38" s="34"/>
      <c r="I38" s="35"/>
      <c r="J38" s="49"/>
      <c r="K38" s="49"/>
      <c r="L38" s="50"/>
      <c r="M38" s="31">
        <v>74263340</v>
      </c>
      <c r="N38" s="31" t="s">
        <v>43</v>
      </c>
      <c r="O38" s="53">
        <v>1</v>
      </c>
      <c r="P38" s="53"/>
      <c r="Q38" s="53"/>
    </row>
    <row r="39" spans="1:14" ht="12.75">
      <c r="A39" s="59"/>
      <c r="B39" s="59"/>
      <c r="C39" s="33"/>
      <c r="D39" s="31"/>
      <c r="E39" s="31"/>
      <c r="F39" s="31"/>
      <c r="G39" s="34"/>
      <c r="H39" s="34"/>
      <c r="I39" s="35"/>
      <c r="J39" s="49"/>
      <c r="K39" s="49"/>
      <c r="L39" s="50"/>
      <c r="M39" s="31"/>
      <c r="N39" s="31"/>
    </row>
    <row r="40" spans="1:14" ht="12.75">
      <c r="A40" s="59"/>
      <c r="B40" s="59"/>
      <c r="C40" s="33"/>
      <c r="D40" s="31"/>
      <c r="E40" s="31"/>
      <c r="F40" s="31"/>
      <c r="G40" s="34"/>
      <c r="H40" s="34"/>
      <c r="I40" s="35"/>
      <c r="J40" s="49"/>
      <c r="K40" s="49"/>
      <c r="L40" s="50"/>
      <c r="M40" s="31"/>
      <c r="N40" s="31"/>
    </row>
    <row r="41" spans="1:14" ht="12.75">
      <c r="A41" s="59"/>
      <c r="B41" s="59"/>
      <c r="C41" s="33"/>
      <c r="D41" s="31"/>
      <c r="E41" s="31"/>
      <c r="F41" s="31"/>
      <c r="G41" s="34"/>
      <c r="H41" s="34"/>
      <c r="I41" s="35"/>
      <c r="J41" s="49"/>
      <c r="K41" s="49"/>
      <c r="L41" s="50"/>
      <c r="M41" s="31"/>
      <c r="N41" s="31"/>
    </row>
    <row r="42" spans="1:14" ht="12.75">
      <c r="A42" s="59"/>
      <c r="B42" s="59"/>
      <c r="C42" s="33"/>
      <c r="D42" s="31"/>
      <c r="E42" s="31"/>
      <c r="F42" s="31"/>
      <c r="G42" s="34"/>
      <c r="H42" s="34"/>
      <c r="I42" s="35"/>
      <c r="J42" s="49"/>
      <c r="K42" s="49"/>
      <c r="L42" s="50"/>
      <c r="M42" s="31"/>
      <c r="N42" s="31"/>
    </row>
    <row r="43" spans="1:14" ht="12.75">
      <c r="A43" s="59"/>
      <c r="B43" s="59"/>
      <c r="C43" s="33"/>
      <c r="D43" s="31"/>
      <c r="E43" s="31"/>
      <c r="F43" s="31"/>
      <c r="G43" s="34"/>
      <c r="H43" s="34"/>
      <c r="I43" s="35"/>
      <c r="J43" s="49"/>
      <c r="K43" s="49"/>
      <c r="L43" s="50"/>
      <c r="M43" s="31"/>
      <c r="N43" s="31"/>
    </row>
    <row r="44" spans="1:14" ht="12.75">
      <c r="A44" s="59"/>
      <c r="B44" s="59"/>
      <c r="C44" s="33"/>
      <c r="D44" s="31"/>
      <c r="E44" s="31"/>
      <c r="F44" s="31"/>
      <c r="G44" s="34"/>
      <c r="H44" s="34"/>
      <c r="I44" s="35"/>
      <c r="J44" s="49"/>
      <c r="K44" s="49"/>
      <c r="L44" s="50"/>
      <c r="M44" s="31"/>
      <c r="N44" s="31"/>
    </row>
    <row r="45" spans="1:14" ht="12.75">
      <c r="A45" s="59"/>
      <c r="B45" s="59"/>
      <c r="C45" s="33"/>
      <c r="D45" s="31"/>
      <c r="E45" s="31"/>
      <c r="F45" s="31"/>
      <c r="G45" s="34"/>
      <c r="H45" s="34"/>
      <c r="I45" s="35"/>
      <c r="J45" s="49"/>
      <c r="K45" s="49"/>
      <c r="L45" s="50"/>
      <c r="M45" s="31"/>
      <c r="N45" s="31"/>
    </row>
    <row r="46" spans="1:14" ht="12.75">
      <c r="A46" s="59"/>
      <c r="B46" s="59"/>
      <c r="C46" s="33"/>
      <c r="D46" s="31"/>
      <c r="E46" s="31"/>
      <c r="F46" s="31"/>
      <c r="G46" s="34"/>
      <c r="H46" s="34"/>
      <c r="I46" s="35"/>
      <c r="J46" s="49"/>
      <c r="K46" s="49"/>
      <c r="L46" s="50"/>
      <c r="M46" s="31"/>
      <c r="N46" s="31"/>
    </row>
    <row r="47" spans="1:14" ht="12.75">
      <c r="A47" s="59"/>
      <c r="B47" s="59"/>
      <c r="C47" s="33"/>
      <c r="D47" s="31"/>
      <c r="E47" s="31"/>
      <c r="F47" s="31"/>
      <c r="G47" s="34"/>
      <c r="H47" s="34"/>
      <c r="I47" s="35"/>
      <c r="J47" s="49"/>
      <c r="K47" s="49"/>
      <c r="L47" s="50"/>
      <c r="M47" s="31"/>
      <c r="N47" s="31"/>
    </row>
    <row r="48" spans="1:14" ht="12.75">
      <c r="A48" s="59"/>
      <c r="B48" s="59"/>
      <c r="C48" s="33"/>
      <c r="D48" s="31"/>
      <c r="E48" s="31"/>
      <c r="F48" s="31"/>
      <c r="G48" s="34"/>
      <c r="H48" s="34"/>
      <c r="I48" s="35"/>
      <c r="J48" s="49"/>
      <c r="K48" s="49"/>
      <c r="L48" s="50"/>
      <c r="M48" s="31"/>
      <c r="N48" s="31"/>
    </row>
    <row r="49" spans="1:14" ht="12.75">
      <c r="A49" s="59"/>
      <c r="B49" s="59"/>
      <c r="C49" s="33"/>
      <c r="D49" s="31"/>
      <c r="E49" s="31"/>
      <c r="F49" s="31"/>
      <c r="G49" s="34"/>
      <c r="H49" s="34"/>
      <c r="I49" s="35"/>
      <c r="J49" s="49"/>
      <c r="K49" s="49"/>
      <c r="L49" s="50"/>
      <c r="M49" s="31"/>
      <c r="N49" s="31"/>
    </row>
    <row r="50" spans="1:14" ht="12.75">
      <c r="A50" s="59"/>
      <c r="B50" s="59"/>
      <c r="C50" s="33"/>
      <c r="D50" s="31"/>
      <c r="E50" s="31"/>
      <c r="F50" s="31"/>
      <c r="G50" s="34"/>
      <c r="H50" s="34"/>
      <c r="I50" s="35"/>
      <c r="J50" s="49"/>
      <c r="K50" s="49"/>
      <c r="L50" s="50"/>
      <c r="M50" s="31"/>
      <c r="N50" s="31"/>
    </row>
    <row r="51" spans="1:12" ht="12.75">
      <c r="A51" s="59"/>
      <c r="B51" s="59"/>
      <c r="C51" s="33"/>
      <c r="D51" s="31"/>
      <c r="E51" s="31"/>
      <c r="F51" s="31"/>
      <c r="G51" s="34"/>
      <c r="H51" s="34"/>
      <c r="I51" s="35"/>
      <c r="J51" s="49"/>
      <c r="K51" s="49"/>
      <c r="L51" s="50"/>
    </row>
    <row r="52" spans="1:12" ht="12.75">
      <c r="A52" s="59"/>
      <c r="B52" s="59"/>
      <c r="C52" s="33"/>
      <c r="D52" s="31"/>
      <c r="E52" s="31"/>
      <c r="F52" s="31"/>
      <c r="G52" s="34"/>
      <c r="H52" s="34"/>
      <c r="I52" s="35"/>
      <c r="J52" s="49"/>
      <c r="K52" s="49"/>
      <c r="L52" s="50"/>
    </row>
    <row r="53" spans="1:12" ht="12.75">
      <c r="A53" s="59"/>
      <c r="B53" s="59"/>
      <c r="C53" s="33"/>
      <c r="D53" s="31"/>
      <c r="E53" s="31"/>
      <c r="F53" s="31"/>
      <c r="G53" s="34"/>
      <c r="H53" s="34"/>
      <c r="I53" s="35"/>
      <c r="J53" s="49"/>
      <c r="K53" s="49"/>
      <c r="L53" s="50"/>
    </row>
    <row r="54" spans="1:12" ht="12.75">
      <c r="A54" s="59"/>
      <c r="B54" s="59"/>
      <c r="C54" s="33"/>
      <c r="D54" s="31"/>
      <c r="E54" s="31"/>
      <c r="F54" s="31"/>
      <c r="G54" s="34"/>
      <c r="H54" s="34"/>
      <c r="I54" s="35"/>
      <c r="J54" s="49"/>
      <c r="K54" s="49"/>
      <c r="L54" s="50"/>
    </row>
    <row r="55" spans="1:12" ht="12.75">
      <c r="A55" s="59"/>
      <c r="B55" s="59"/>
      <c r="C55" s="33"/>
      <c r="D55" s="31"/>
      <c r="E55" s="31"/>
      <c r="F55" s="31"/>
      <c r="G55" s="34"/>
      <c r="H55" s="34"/>
      <c r="I55" s="35"/>
      <c r="J55" s="49"/>
      <c r="K55" s="49"/>
      <c r="L55" s="50"/>
    </row>
    <row r="56" spans="1:12" ht="12.75">
      <c r="A56" s="32"/>
      <c r="B56" s="32"/>
      <c r="C56" s="33"/>
      <c r="D56" s="31"/>
      <c r="E56" s="31"/>
      <c r="F56" s="31"/>
      <c r="G56" s="34"/>
      <c r="H56" s="34"/>
      <c r="I56" s="35"/>
      <c r="J56" s="49"/>
      <c r="K56" s="49"/>
      <c r="L56" s="50"/>
    </row>
    <row r="57" spans="1:12" ht="12.75">
      <c r="A57" s="32"/>
      <c r="B57" s="32"/>
      <c r="C57" s="33"/>
      <c r="D57" s="31"/>
      <c r="E57" s="31"/>
      <c r="F57" s="31"/>
      <c r="G57" s="34"/>
      <c r="H57" s="34"/>
      <c r="I57" s="35"/>
      <c r="J57" s="49"/>
      <c r="K57" s="49"/>
      <c r="L57" s="50"/>
    </row>
    <row r="58" spans="1:12" ht="12.75">
      <c r="A58" s="32"/>
      <c r="B58" s="32"/>
      <c r="C58" s="33"/>
      <c r="D58" s="31"/>
      <c r="E58" s="31"/>
      <c r="F58" s="31"/>
      <c r="G58" s="34"/>
      <c r="H58" s="34"/>
      <c r="I58" s="35"/>
      <c r="J58" s="49"/>
      <c r="K58" s="49"/>
      <c r="L58" s="50"/>
    </row>
    <row r="59" spans="1:12" ht="12.75">
      <c r="A59" s="32"/>
      <c r="B59" s="32"/>
      <c r="C59" s="33"/>
      <c r="D59" s="31"/>
      <c r="E59" s="31"/>
      <c r="F59" s="31"/>
      <c r="G59" s="34"/>
      <c r="H59" s="34"/>
      <c r="I59" s="35"/>
      <c r="J59" s="49"/>
      <c r="K59" s="49"/>
      <c r="L59" s="50"/>
    </row>
    <row r="60" spans="1:12" ht="12.75">
      <c r="A60" s="32"/>
      <c r="B60" s="32"/>
      <c r="C60" s="33"/>
      <c r="D60" s="31"/>
      <c r="E60" s="31"/>
      <c r="F60" s="31"/>
      <c r="G60" s="34"/>
      <c r="H60" s="34"/>
      <c r="I60" s="35"/>
      <c r="J60" s="49"/>
      <c r="K60" s="49"/>
      <c r="L60" s="50"/>
    </row>
    <row r="61" spans="1:12" ht="12.75">
      <c r="A61" s="32"/>
      <c r="B61" s="32"/>
      <c r="C61" s="33"/>
      <c r="D61" s="31"/>
      <c r="E61" s="31"/>
      <c r="F61" s="31"/>
      <c r="G61" s="34"/>
      <c r="H61" s="34"/>
      <c r="I61" s="35"/>
      <c r="J61" s="49"/>
      <c r="K61" s="49"/>
      <c r="L61" s="50"/>
    </row>
    <row r="62" spans="1:12" ht="12.75">
      <c r="A62" s="32"/>
      <c r="B62" s="32"/>
      <c r="C62" s="33"/>
      <c r="D62" s="31"/>
      <c r="E62" s="31"/>
      <c r="F62" s="31"/>
      <c r="G62" s="34"/>
      <c r="H62" s="34"/>
      <c r="I62" s="35"/>
      <c r="J62" s="49"/>
      <c r="K62" s="49"/>
      <c r="L62" s="50"/>
    </row>
    <row r="63" spans="1:12" ht="12.75">
      <c r="A63" s="32"/>
      <c r="B63" s="32"/>
      <c r="C63" s="33"/>
      <c r="D63" s="31"/>
      <c r="E63" s="31"/>
      <c r="F63" s="31"/>
      <c r="G63" s="34"/>
      <c r="H63" s="34"/>
      <c r="I63" s="35"/>
      <c r="J63" s="49"/>
      <c r="K63" s="49"/>
      <c r="L63" s="50"/>
    </row>
    <row r="64" spans="1:12" ht="12.75">
      <c r="A64" s="32"/>
      <c r="B64" s="32"/>
      <c r="C64" s="33"/>
      <c r="D64" s="31"/>
      <c r="E64" s="31"/>
      <c r="F64" s="31"/>
      <c r="G64" s="34"/>
      <c r="H64" s="34"/>
      <c r="I64" s="35"/>
      <c r="J64" s="49"/>
      <c r="K64" s="49"/>
      <c r="L64" s="50"/>
    </row>
    <row r="65" spans="1:12" ht="12.75">
      <c r="A65" s="32"/>
      <c r="B65" s="32"/>
      <c r="C65" s="33"/>
      <c r="D65" s="31"/>
      <c r="E65" s="31"/>
      <c r="F65" s="31"/>
      <c r="G65" s="34"/>
      <c r="H65" s="34"/>
      <c r="I65" s="35"/>
      <c r="J65" s="49"/>
      <c r="K65" s="49"/>
      <c r="L65" s="50"/>
    </row>
    <row r="66" spans="1:12" ht="12.75">
      <c r="A66" s="32"/>
      <c r="B66" s="32"/>
      <c r="C66" s="33"/>
      <c r="D66" s="31"/>
      <c r="E66" s="31"/>
      <c r="F66" s="31"/>
      <c r="G66" s="34"/>
      <c r="H66" s="34"/>
      <c r="I66" s="35"/>
      <c r="J66" s="49"/>
      <c r="K66" s="49"/>
      <c r="L66" s="50"/>
    </row>
    <row r="67" spans="1:12" ht="12.75">
      <c r="A67" s="32"/>
      <c r="B67" s="32"/>
      <c r="C67" s="33"/>
      <c r="D67" s="31"/>
      <c r="E67" s="31"/>
      <c r="F67" s="31"/>
      <c r="G67" s="34"/>
      <c r="H67" s="34"/>
      <c r="I67" s="35"/>
      <c r="J67" s="49"/>
      <c r="K67" s="49"/>
      <c r="L67" s="50"/>
    </row>
    <row r="68" spans="1:12" ht="12.75">
      <c r="A68" s="32"/>
      <c r="B68" s="32"/>
      <c r="C68" s="33"/>
      <c r="D68" s="31"/>
      <c r="E68" s="31"/>
      <c r="F68" s="31"/>
      <c r="G68" s="34"/>
      <c r="H68" s="34"/>
      <c r="I68" s="35"/>
      <c r="J68" s="49"/>
      <c r="K68" s="49"/>
      <c r="L68" s="50"/>
    </row>
    <row r="69" spans="1:12" ht="12.75">
      <c r="A69" s="32"/>
      <c r="B69" s="32"/>
      <c r="C69" s="33"/>
      <c r="D69" s="31"/>
      <c r="E69" s="31"/>
      <c r="F69" s="31"/>
      <c r="G69" s="34"/>
      <c r="H69" s="34"/>
      <c r="I69" s="35"/>
      <c r="J69" s="49"/>
      <c r="K69" s="49"/>
      <c r="L69" s="50"/>
    </row>
    <row r="70" spans="1:12" ht="12.75">
      <c r="A70" s="32"/>
      <c r="B70" s="32"/>
      <c r="C70" s="33"/>
      <c r="D70" s="31"/>
      <c r="E70" s="31"/>
      <c r="F70" s="31"/>
      <c r="G70" s="34"/>
      <c r="H70" s="34"/>
      <c r="I70" s="35"/>
      <c r="J70" s="49"/>
      <c r="K70" s="49"/>
      <c r="L70" s="50"/>
    </row>
    <row r="71" spans="1:12" ht="12.75">
      <c r="A71" s="32"/>
      <c r="B71" s="32"/>
      <c r="C71" s="33"/>
      <c r="D71" s="31"/>
      <c r="E71" s="31"/>
      <c r="F71" s="31"/>
      <c r="G71" s="34"/>
      <c r="H71" s="34"/>
      <c r="I71" s="35"/>
      <c r="J71" s="49"/>
      <c r="K71" s="49"/>
      <c r="L71" s="50"/>
    </row>
    <row r="72" spans="1:12" ht="12.75">
      <c r="A72" s="32"/>
      <c r="B72" s="32"/>
      <c r="C72" s="33"/>
      <c r="D72" s="31"/>
      <c r="E72" s="31"/>
      <c r="F72" s="31"/>
      <c r="G72" s="34"/>
      <c r="H72" s="34"/>
      <c r="I72" s="35"/>
      <c r="J72" s="49"/>
      <c r="K72" s="49"/>
      <c r="L72" s="50"/>
    </row>
    <row r="73" spans="1:12" ht="12.75">
      <c r="A73" s="32"/>
      <c r="B73" s="32"/>
      <c r="C73" s="33"/>
      <c r="D73" s="31"/>
      <c r="E73" s="31"/>
      <c r="F73" s="31"/>
      <c r="G73" s="34"/>
      <c r="H73" s="34"/>
      <c r="I73" s="35"/>
      <c r="J73" s="49"/>
      <c r="K73" s="49"/>
      <c r="L73" s="50"/>
    </row>
    <row r="74" spans="1:12" ht="12.75">
      <c r="A74" s="32"/>
      <c r="B74" s="32"/>
      <c r="C74" s="33"/>
      <c r="G74" s="34"/>
      <c r="H74" s="34"/>
      <c r="I74" s="35"/>
      <c r="J74" s="49"/>
      <c r="K74" s="49"/>
      <c r="L74" s="50"/>
    </row>
    <row r="75" spans="1:12" ht="12.75">
      <c r="A75" s="32"/>
      <c r="B75" s="32"/>
      <c r="C75" s="33"/>
      <c r="G75" s="34"/>
      <c r="H75" s="34"/>
      <c r="I75" s="35"/>
      <c r="J75" s="49"/>
      <c r="K75" s="49"/>
      <c r="L75" s="50"/>
    </row>
    <row r="76" spans="1:12" ht="12.75">
      <c r="A76" s="32"/>
      <c r="B76" s="32"/>
      <c r="C76" s="33"/>
      <c r="G76" s="34"/>
      <c r="H76" s="34"/>
      <c r="I76" s="35"/>
      <c r="J76" s="49"/>
      <c r="K76" s="49"/>
      <c r="L76" s="50"/>
    </row>
    <row r="77" spans="1:12" ht="12.75">
      <c r="A77" s="32"/>
      <c r="B77" s="32"/>
      <c r="C77" s="33"/>
      <c r="G77" s="34"/>
      <c r="H77" s="34"/>
      <c r="I77" s="35"/>
      <c r="J77" s="49"/>
      <c r="K77" s="49"/>
      <c r="L77" s="50"/>
    </row>
    <row r="78" spans="7:12" ht="12.75">
      <c r="G78" s="34"/>
      <c r="H78" s="34"/>
      <c r="I78" s="35"/>
      <c r="J78" s="51"/>
      <c r="K78" s="51"/>
      <c r="L78" s="52"/>
    </row>
    <row r="79" spans="7:12" ht="12.75">
      <c r="G79" s="34"/>
      <c r="H79" s="34"/>
      <c r="I79" s="35"/>
      <c r="J79" s="51"/>
      <c r="K79" s="51"/>
      <c r="L79" s="52"/>
    </row>
    <row r="80" spans="7:9" ht="12.75">
      <c r="G80" s="34"/>
      <c r="H80" s="34"/>
      <c r="I80" s="35"/>
    </row>
    <row r="81" ht="12.75">
      <c r="I81" s="35"/>
    </row>
  </sheetData>
  <sheetProtection/>
  <mergeCells count="7">
    <mergeCell ref="M26:N26"/>
    <mergeCell ref="M1:N1"/>
    <mergeCell ref="A1:B1"/>
    <mergeCell ref="D1:E1"/>
    <mergeCell ref="G1:H1"/>
    <mergeCell ref="J1:K1"/>
    <mergeCell ref="N15:Q1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6.8515625" style="1" customWidth="1"/>
    <col min="2" max="2" width="20.8515625" style="1" customWidth="1"/>
    <col min="3" max="3" width="9.140625" style="1" customWidth="1"/>
    <col min="4" max="4" width="17.421875" style="1" customWidth="1"/>
    <col min="5" max="5" width="25.421875" style="1" customWidth="1"/>
    <col min="6" max="6" width="27.00390625" style="1" customWidth="1"/>
    <col min="7" max="8" width="9.140625" style="1" customWidth="1"/>
  </cols>
  <sheetData>
    <row r="1" spans="1:5" ht="15">
      <c r="A1" s="79" t="s">
        <v>28</v>
      </c>
      <c r="B1" s="79"/>
      <c r="D1" s="79" t="s">
        <v>7</v>
      </c>
      <c r="E1" s="79"/>
    </row>
    <row r="2" spans="1:5" ht="15.75">
      <c r="A2" s="10" t="s">
        <v>0</v>
      </c>
      <c r="B2" s="10" t="s">
        <v>1</v>
      </c>
      <c r="D2" s="10" t="s">
        <v>0</v>
      </c>
      <c r="E2" s="10" t="s">
        <v>1</v>
      </c>
    </row>
    <row r="3" spans="1:6" ht="12.75">
      <c r="A3" s="1">
        <v>58450</v>
      </c>
      <c r="B3" s="1" t="s">
        <v>51</v>
      </c>
      <c r="D3" s="1">
        <v>64269</v>
      </c>
      <c r="E3" s="1" t="s">
        <v>44</v>
      </c>
      <c r="F3" s="1" t="s">
        <v>95</v>
      </c>
    </row>
    <row r="4" spans="1:6" ht="12.75">
      <c r="A4" s="1">
        <v>19630</v>
      </c>
      <c r="B4" s="1" t="s">
        <v>24</v>
      </c>
      <c r="D4" s="1">
        <v>2474</v>
      </c>
      <c r="E4" s="1" t="s">
        <v>46</v>
      </c>
      <c r="F4" s="1" t="s">
        <v>93</v>
      </c>
    </row>
    <row r="5" spans="1:6" ht="12.75">
      <c r="A5" s="1">
        <v>2830</v>
      </c>
      <c r="B5" s="1" t="s">
        <v>42</v>
      </c>
      <c r="D5" s="1">
        <v>34846</v>
      </c>
      <c r="E5" s="1" t="s">
        <v>64</v>
      </c>
      <c r="F5" s="1" t="s">
        <v>45</v>
      </c>
    </row>
    <row r="6" spans="4:6" ht="12.75">
      <c r="D6" s="1">
        <v>39740</v>
      </c>
      <c r="E6" s="1" t="s">
        <v>75</v>
      </c>
      <c r="F6" s="1" t="s">
        <v>94</v>
      </c>
    </row>
    <row r="7" spans="4:6" ht="12.75">
      <c r="D7" s="60">
        <v>0.501</v>
      </c>
      <c r="E7" s="1" t="s">
        <v>86</v>
      </c>
      <c r="F7" s="1" t="s">
        <v>76</v>
      </c>
    </row>
    <row r="8" spans="4:6" ht="12.75">
      <c r="D8" s="60">
        <v>0.58</v>
      </c>
      <c r="E8" s="1" t="s">
        <v>58</v>
      </c>
      <c r="F8" s="1" t="s">
        <v>76</v>
      </c>
    </row>
    <row r="9" spans="4:6" ht="12.75">
      <c r="D9" s="60">
        <v>1.012</v>
      </c>
      <c r="E9" s="1" t="s">
        <v>79</v>
      </c>
      <c r="F9" s="1" t="s">
        <v>76</v>
      </c>
    </row>
    <row r="10" spans="4:6" ht="12.75">
      <c r="D10" s="60">
        <v>1.08</v>
      </c>
      <c r="E10" s="1" t="s">
        <v>89</v>
      </c>
      <c r="F10" s="1" t="s">
        <v>76</v>
      </c>
    </row>
    <row r="11" spans="4:6" ht="12.75">
      <c r="D11" s="60">
        <v>1.58</v>
      </c>
      <c r="E11" s="1" t="s">
        <v>88</v>
      </c>
      <c r="F11" s="1" t="s">
        <v>76</v>
      </c>
    </row>
    <row r="12" spans="4:6" ht="12.75">
      <c r="D12" s="60">
        <v>2.09</v>
      </c>
      <c r="E12" s="1" t="s">
        <v>96</v>
      </c>
      <c r="F12" s="1" t="s">
        <v>76</v>
      </c>
    </row>
    <row r="13" spans="4:6" ht="12.75">
      <c r="D13" s="60">
        <v>2.312</v>
      </c>
      <c r="E13" s="1" t="s">
        <v>78</v>
      </c>
      <c r="F13" s="1" t="s">
        <v>76</v>
      </c>
    </row>
    <row r="14" spans="4:6" ht="12.75">
      <c r="D14" s="60">
        <v>2.34</v>
      </c>
      <c r="E14" s="1" t="s">
        <v>77</v>
      </c>
      <c r="F14" s="1" t="s">
        <v>76</v>
      </c>
    </row>
    <row r="15" spans="4:6" ht="12.75">
      <c r="D15" s="60">
        <v>88840</v>
      </c>
      <c r="E15" s="1" t="s">
        <v>92</v>
      </c>
      <c r="F15" s="1" t="s">
        <v>91</v>
      </c>
    </row>
  </sheetData>
  <sheetProtection/>
  <mergeCells count="2">
    <mergeCell ref="A1:B1"/>
    <mergeCell ref="D1:E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4.7109375" style="1" customWidth="1"/>
    <col min="2" max="2" width="20.28125" style="1" customWidth="1"/>
    <col min="3" max="3" width="3.421875" style="1" customWidth="1"/>
    <col min="4" max="4" width="16.8515625" style="1" customWidth="1"/>
    <col min="5" max="5" width="27.57421875" style="1" customWidth="1"/>
    <col min="6" max="6" width="1.8515625" style="1" customWidth="1"/>
    <col min="7" max="7" width="13.8515625" style="1" customWidth="1"/>
    <col min="8" max="8" width="20.421875" style="1" customWidth="1"/>
    <col min="9" max="9" width="2.28125" style="1" customWidth="1"/>
    <col min="10" max="10" width="17.7109375" style="1" customWidth="1"/>
    <col min="11" max="11" width="28.421875" style="1" customWidth="1"/>
  </cols>
  <sheetData>
    <row r="1" spans="1:11" ht="15.75">
      <c r="A1" s="80" t="s">
        <v>8</v>
      </c>
      <c r="B1" s="80"/>
      <c r="D1" s="80" t="s">
        <v>17</v>
      </c>
      <c r="E1" s="80"/>
      <c r="G1" s="20" t="s">
        <v>10</v>
      </c>
      <c r="H1" s="20"/>
      <c r="J1" s="80" t="s">
        <v>18</v>
      </c>
      <c r="K1" s="80"/>
    </row>
    <row r="2" spans="1:11" ht="15.75">
      <c r="A2" s="10" t="s">
        <v>0</v>
      </c>
      <c r="B2" s="10" t="s">
        <v>1</v>
      </c>
      <c r="D2" s="10" t="s">
        <v>0</v>
      </c>
      <c r="E2" s="10" t="s">
        <v>1</v>
      </c>
      <c r="G2" s="2" t="s">
        <v>0</v>
      </c>
      <c r="H2" s="2" t="s">
        <v>1</v>
      </c>
      <c r="J2" s="2" t="s">
        <v>0</v>
      </c>
      <c r="K2" s="2" t="s">
        <v>1</v>
      </c>
    </row>
    <row r="3" spans="1:11" ht="12.75">
      <c r="A3" s="38">
        <v>4250</v>
      </c>
      <c r="B3" s="1" t="s">
        <v>77</v>
      </c>
      <c r="D3" s="38">
        <v>14121</v>
      </c>
      <c r="E3" s="1" t="s">
        <v>84</v>
      </c>
      <c r="G3" s="38">
        <v>17124520</v>
      </c>
      <c r="H3" s="1" t="s">
        <v>58</v>
      </c>
      <c r="J3" s="38">
        <f>16258390+6645000</f>
        <v>22903390</v>
      </c>
      <c r="K3" s="1" t="s">
        <v>66</v>
      </c>
    </row>
    <row r="4" spans="1:11" ht="12.75">
      <c r="A4" s="38">
        <v>1210</v>
      </c>
      <c r="B4" s="1" t="s">
        <v>69</v>
      </c>
      <c r="D4" s="38">
        <f>3340+240</f>
        <v>3580</v>
      </c>
      <c r="E4" s="1" t="s">
        <v>66</v>
      </c>
      <c r="G4" s="38">
        <v>9853780</v>
      </c>
      <c r="H4" s="1" t="s">
        <v>74</v>
      </c>
      <c r="J4" s="38">
        <f>18653720+3298560</f>
        <v>21952280</v>
      </c>
      <c r="K4" s="1" t="s">
        <v>67</v>
      </c>
    </row>
    <row r="5" spans="1:11" ht="12.75">
      <c r="A5" s="38">
        <v>680</v>
      </c>
      <c r="B5" s="1" t="s">
        <v>58</v>
      </c>
      <c r="D5" s="38"/>
      <c r="G5" s="38">
        <v>9500820</v>
      </c>
      <c r="H5" s="1" t="s">
        <v>73</v>
      </c>
      <c r="J5" s="38">
        <f>3685310+15084800</f>
        <v>18770110</v>
      </c>
      <c r="K5" s="1" t="s">
        <v>68</v>
      </c>
    </row>
    <row r="6" spans="1:11" ht="12.75">
      <c r="A6" s="38"/>
      <c r="D6" s="38"/>
      <c r="G6" s="38">
        <v>8950840</v>
      </c>
      <c r="H6" s="1" t="s">
        <v>62</v>
      </c>
      <c r="J6" s="38">
        <f>3533390+13115790</f>
        <v>16649180</v>
      </c>
      <c r="K6" s="1" t="s">
        <v>71</v>
      </c>
    </row>
    <row r="7" spans="1:10" ht="12.75">
      <c r="A7" s="38"/>
      <c r="G7" s="38">
        <v>6125160</v>
      </c>
      <c r="H7" s="1" t="s">
        <v>83</v>
      </c>
      <c r="J7" s="38"/>
    </row>
    <row r="8" spans="1:10" ht="12.75">
      <c r="A8" s="38"/>
      <c r="G8" s="38">
        <v>5291540</v>
      </c>
      <c r="H8" s="1" t="s">
        <v>72</v>
      </c>
      <c r="J8" s="38"/>
    </row>
    <row r="9" spans="1:10" ht="12.75">
      <c r="A9" s="38"/>
      <c r="G9" s="38">
        <v>4171050</v>
      </c>
      <c r="H9" s="1" t="s">
        <v>69</v>
      </c>
      <c r="J9" s="38"/>
    </row>
    <row r="10" spans="7:8" ht="12.75">
      <c r="G10" s="38">
        <v>2632060</v>
      </c>
      <c r="H10" s="1" t="s">
        <v>77</v>
      </c>
    </row>
    <row r="11" ht="12.75">
      <c r="G11" s="38"/>
    </row>
    <row r="12" ht="12.75">
      <c r="G12" s="38"/>
    </row>
  </sheetData>
  <sheetProtection/>
  <mergeCells count="3">
    <mergeCell ref="A1:B1"/>
    <mergeCell ref="D1:E1"/>
    <mergeCell ref="J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tcm</dc:creator>
  <cp:keywords/>
  <dc:description/>
  <cp:lastModifiedBy>Tim Maleck</cp:lastModifiedBy>
  <dcterms:created xsi:type="dcterms:W3CDTF">2009-11-03T22:38:01Z</dcterms:created>
  <dcterms:modified xsi:type="dcterms:W3CDTF">2012-10-25T20:54:00Z</dcterms:modified>
  <cp:category/>
  <cp:version/>
  <cp:contentType/>
  <cp:contentStatus/>
</cp:coreProperties>
</file>